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arda\Downloads\"/>
    </mc:Choice>
  </mc:AlternateContent>
  <xr:revisionPtr revIDLastSave="0" documentId="13_ncr:1_{21BD5A62-4B89-46F8-A9C7-00154E35A57B}" xr6:coauthVersionLast="47" xr6:coauthVersionMax="47" xr10:uidLastSave="{00000000-0000-0000-0000-000000000000}"/>
  <bookViews>
    <workbookView xWindow="-110" yWindow="-110" windowWidth="19420" windowHeight="10300" tabRatio="500" xr2:uid="{057990AD-B94A-44BC-92D7-832B6DD1F18D}"/>
  </bookViews>
  <sheets>
    <sheet name="Feuille1" sheetId="1" r:id="rId1"/>
  </sheets>
  <definedNames>
    <definedName name="_xlnm.Print_Area" localSheetId="0">Feuille1!$A$1:$H$63</definedName>
  </definedNames>
  <calcPr calcId="191029"/>
</workbook>
</file>

<file path=xl/calcChain.xml><?xml version="1.0" encoding="utf-8"?>
<calcChain xmlns="http://schemas.openxmlformats.org/spreadsheetml/2006/main">
  <c r="H38" i="1" l="1"/>
  <c r="G31" i="1"/>
  <c r="G38" i="1" s="1"/>
  <c r="E48" i="1"/>
  <c r="E45" i="1"/>
  <c r="E50" i="1"/>
  <c r="E26" i="1"/>
  <c r="E25" i="1"/>
  <c r="E24" i="1"/>
  <c r="E27" i="1"/>
  <c r="E28" i="1"/>
  <c r="E29" i="1"/>
  <c r="E30" i="1"/>
  <c r="E31" i="1"/>
  <c r="E32" i="1"/>
  <c r="E33" i="1"/>
  <c r="E34" i="1"/>
  <c r="E35" i="1"/>
  <c r="E23" i="1"/>
  <c r="E49" i="1"/>
  <c r="E46" i="1"/>
  <c r="B38" i="1" l="1"/>
  <c r="B52" i="1"/>
  <c r="C60" i="1" s="1"/>
  <c r="F61" i="1" s="1"/>
  <c r="C57" i="1" l="1"/>
  <c r="F58" i="1" s="1"/>
  <c r="C54" i="1"/>
  <c r="F55" i="1" s="1"/>
</calcChain>
</file>

<file path=xl/sharedStrings.xml><?xml version="1.0" encoding="utf-8"?>
<sst xmlns="http://schemas.openxmlformats.org/spreadsheetml/2006/main" count="80" uniqueCount="60">
  <si>
    <t>Calculer sa moyenne au DNB</t>
  </si>
  <si>
    <t>Ne compléter que les cases sur fond bleu</t>
  </si>
  <si>
    <t>1. Le contrôle continu</t>
  </si>
  <si>
    <t>Il s’agit de la moyenne des moyennes annuelles de l’ensemble des matières de l’année de 3e</t>
  </si>
  <si>
    <t>2. Les épreuves finales</t>
  </si>
  <si>
    <t>Il s’agit des moyennes de l’ensemble des épreuves (5 épreuves écrites + 1 oral)</t>
  </si>
  <si>
    <t>Note finale</t>
  </si>
  <si>
    <t>(0,4 x Contrôle continu) + (0,6 x Épreuves finales)</t>
  </si>
  <si>
    <t>Mentions</t>
  </si>
  <si>
    <t>AB : = 12 et &lt; 14</t>
  </si>
  <si>
    <t>B : = 14 et &lt; 16</t>
  </si>
  <si>
    <t>TB : = 16 et &lt; 18</t>
  </si>
  <si>
    <t>TB avec félicitations du jury : ≥ 18</t>
  </si>
  <si>
    <t>1. Calculer le contrôle continu</t>
  </si>
  <si>
    <t>Saisis ci-dessous les moyennes de chaque trimestre</t>
  </si>
  <si>
    <t>Matières</t>
  </si>
  <si>
    <t>Trimestre 1</t>
  </si>
  <si>
    <t>Trimestre 2</t>
  </si>
  <si>
    <t>Trimestre 3</t>
  </si>
  <si>
    <t>Français</t>
  </si>
  <si>
    <t>Mathématiques</t>
  </si>
  <si>
    <t>HGEMC</t>
  </si>
  <si>
    <t>SVT</t>
  </si>
  <si>
    <t>Physique-Chimie</t>
  </si>
  <si>
    <t>Technologie</t>
  </si>
  <si>
    <t>LV1</t>
  </si>
  <si>
    <t>LV2</t>
  </si>
  <si>
    <t>Arts plastiques</t>
  </si>
  <si>
    <t>Musique</t>
  </si>
  <si>
    <t>EPS</t>
  </si>
  <si>
    <t>Contrôle continu</t>
  </si>
  <si>
    <t>2. Calculer les épreuves finales</t>
  </si>
  <si>
    <t>Saisis ci-dessous les notes des épreuves finales (DNB blanc par exemple)</t>
  </si>
  <si>
    <t>HG</t>
  </si>
  <si>
    <t>EMC</t>
  </si>
  <si>
    <t>Sciences</t>
  </si>
  <si>
    <t>Oral</t>
  </si>
  <si>
    <t>Épreuves finales</t>
  </si>
  <si>
    <t>Mention</t>
  </si>
  <si>
    <t>www.histoire-geographie-emc.net</t>
  </si>
  <si>
    <t>Moyenne annuelle</t>
  </si>
  <si>
    <t>sur 20</t>
  </si>
  <si>
    <t>Notes</t>
  </si>
  <si>
    <t>Barèmes</t>
  </si>
  <si>
    <t>Coefficients</t>
  </si>
  <si>
    <t>Notes sur 20</t>
  </si>
  <si>
    <t>Option (latin, grec, 3e langue, pro)</t>
  </si>
  <si>
    <t>OU</t>
  </si>
  <si>
    <t>Moyenne de l'année</t>
  </si>
  <si>
    <t>METHODE 1</t>
  </si>
  <si>
    <t>METHODE 2</t>
  </si>
  <si>
    <t>METHODE 3</t>
  </si>
  <si>
    <t>Moyennes des trois trimestres</t>
  </si>
  <si>
    <r>
      <t xml:space="preserve">Note finale du DNB sur 20 points (calcul selon la </t>
    </r>
    <r>
      <rPr>
        <b/>
        <sz val="10"/>
        <color rgb="FFFF0000"/>
        <rFont val="Arial"/>
        <family val="2"/>
      </rPr>
      <t>méthode 1</t>
    </r>
    <r>
      <rPr>
        <b/>
        <sz val="10"/>
        <rFont val="Arial"/>
        <family val="2"/>
      </rPr>
      <t>)</t>
    </r>
  </si>
  <si>
    <r>
      <t xml:space="preserve">Note finale du DNB sur 20 points (calcul selon la </t>
    </r>
    <r>
      <rPr>
        <b/>
        <sz val="10"/>
        <color rgb="FFFF0000"/>
        <rFont val="Arial"/>
        <family val="2"/>
      </rPr>
      <t>méthode 2</t>
    </r>
    <r>
      <rPr>
        <b/>
        <sz val="10"/>
        <rFont val="Arial"/>
        <family val="2"/>
      </rPr>
      <t>)</t>
    </r>
  </si>
  <si>
    <r>
      <t xml:space="preserve">Note finale du DNB sur 20 points (calcul selon la </t>
    </r>
    <r>
      <rPr>
        <b/>
        <sz val="10"/>
        <color rgb="FFFF0000"/>
        <rFont val="Arial"/>
        <family val="2"/>
      </rPr>
      <t>méthode 3</t>
    </r>
    <r>
      <rPr>
        <b/>
        <sz val="10"/>
        <rFont val="Arial"/>
        <family val="2"/>
      </rPr>
      <t>)</t>
    </r>
  </si>
  <si>
    <t>Option</t>
  </si>
  <si>
    <t>Option (année)</t>
  </si>
  <si>
    <t>˅</t>
  </si>
  <si>
    <t>&gt; si PAS d'option, laisser 10 (seule la moyenne supérieure à 10 compte)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</si>
</sst>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3" x14ac:knownFonts="1">
    <font>
      <sz val="10"/>
      <name val="Arial"/>
      <family val="2"/>
    </font>
    <font>
      <b/>
      <u/>
      <sz val="16"/>
      <color indexed="49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color rgb="FFFF0000"/>
      <name val="Arial"/>
      <family val="2"/>
    </font>
    <font>
      <b/>
      <sz val="8"/>
      <name val="Arial"/>
      <family val="2"/>
    </font>
    <font>
      <sz val="10"/>
      <name val="Calibri"/>
      <family val="2"/>
    </font>
    <font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9"/>
        <bgColor indexed="44"/>
      </patternFill>
    </fill>
    <fill>
      <patternFill patternType="solid">
        <fgColor indexed="27"/>
        <bgColor indexed="42"/>
      </patternFill>
    </fill>
    <fill>
      <patternFill patternType="solid">
        <fgColor indexed="10"/>
        <bgColor indexed="16"/>
      </patternFill>
    </fill>
    <fill>
      <patternFill patternType="solid">
        <fgColor rgb="FFA6FC8E"/>
        <bgColor indexed="42"/>
      </patternFill>
    </fill>
    <fill>
      <patternFill patternType="solid">
        <fgColor rgb="FFFFB9B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96">
    <xf numFmtId="0" fontId="0" fillId="0" borderId="0" xfId="0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/>
    <xf numFmtId="0" fontId="2" fillId="0" borderId="0" xfId="0" applyFont="1"/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2" fillId="0" borderId="7" xfId="0" applyFont="1" applyBorder="1"/>
    <xf numFmtId="0" fontId="4" fillId="0" borderId="0" xfId="0" applyFont="1"/>
    <xf numFmtId="0" fontId="0" fillId="0" borderId="0" xfId="0" applyAlignment="1">
      <alignment horizontal="right"/>
    </xf>
    <xf numFmtId="0" fontId="0" fillId="6" borderId="0" xfId="1" applyNumberFormat="1" applyFont="1" applyFill="1"/>
    <xf numFmtId="1" fontId="0" fillId="6" borderId="0" xfId="1" applyNumberFormat="1" applyFont="1" applyFill="1"/>
    <xf numFmtId="0" fontId="0" fillId="2" borderId="2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6" borderId="15" xfId="1" applyNumberFormat="1" applyFont="1" applyFill="1" applyBorder="1" applyAlignment="1">
      <alignment horizontal="center" vertical="center"/>
    </xf>
    <xf numFmtId="0" fontId="0" fillId="0" borderId="16" xfId="0" applyBorder="1"/>
    <xf numFmtId="0" fontId="0" fillId="6" borderId="18" xfId="1" applyNumberFormat="1" applyFont="1" applyFill="1" applyBorder="1" applyAlignment="1">
      <alignment vertical="center"/>
    </xf>
    <xf numFmtId="2" fontId="5" fillId="0" borderId="0" xfId="0" applyNumberFormat="1" applyFont="1" applyAlignment="1">
      <alignment horizontal="center" wrapText="1"/>
    </xf>
    <xf numFmtId="0" fontId="0" fillId="7" borderId="0" xfId="0" applyFill="1"/>
    <xf numFmtId="2" fontId="0" fillId="7" borderId="0" xfId="0" applyNumberFormat="1" applyFill="1"/>
    <xf numFmtId="0" fontId="0" fillId="0" borderId="23" xfId="0" applyBorder="1"/>
    <xf numFmtId="0" fontId="0" fillId="7" borderId="22" xfId="0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0" fillId="0" borderId="24" xfId="0" applyBorder="1"/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horizontal="center" vertical="center" wrapText="1"/>
    </xf>
    <xf numFmtId="164" fontId="3" fillId="5" borderId="13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0" xfId="0" applyBorder="1"/>
    <xf numFmtId="0" fontId="11" fillId="0" borderId="0" xfId="0" applyFont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28" xfId="0" applyFill="1" applyBorder="1" applyAlignment="1">
      <alignment horizontal="center"/>
    </xf>
    <xf numFmtId="0" fontId="0" fillId="0" borderId="28" xfId="0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8" fillId="0" borderId="28" xfId="0" applyFont="1" applyBorder="1"/>
    <xf numFmtId="0" fontId="0" fillId="0" borderId="0" xfId="0" applyBorder="1" applyAlignment="1">
      <alignment horizontal="center"/>
    </xf>
    <xf numFmtId="2" fontId="0" fillId="6" borderId="28" xfId="0" applyNumberForma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0" fontId="0" fillId="4" borderId="0" xfId="0" applyFill="1" applyBorder="1"/>
    <xf numFmtId="2" fontId="0" fillId="4" borderId="0" xfId="0" applyNumberFormat="1" applyFill="1" applyBorder="1"/>
    <xf numFmtId="0" fontId="0" fillId="7" borderId="0" xfId="0" applyFill="1" applyBorder="1"/>
    <xf numFmtId="0" fontId="0" fillId="7" borderId="28" xfId="0" applyFill="1" applyBorder="1"/>
    <xf numFmtId="0" fontId="0" fillId="7" borderId="29" xfId="0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0" fontId="0" fillId="0" borderId="31" xfId="0" applyBorder="1"/>
    <xf numFmtId="0" fontId="2" fillId="6" borderId="31" xfId="0" applyFont="1" applyFill="1" applyBorder="1" applyAlignment="1">
      <alignment horizontal="center"/>
    </xf>
    <xf numFmtId="0" fontId="2" fillId="6" borderId="28" xfId="0" applyFont="1" applyFill="1" applyBorder="1" applyAlignment="1">
      <alignment horizontal="center"/>
    </xf>
    <xf numFmtId="0" fontId="2" fillId="0" borderId="3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right"/>
    </xf>
    <xf numFmtId="0" fontId="0" fillId="2" borderId="35" xfId="0" applyFill="1" applyBorder="1" applyAlignment="1" applyProtection="1">
      <alignment horizontal="center"/>
      <protection locked="0"/>
    </xf>
    <xf numFmtId="0" fontId="0" fillId="0" borderId="31" xfId="0" applyBorder="1" applyAlignment="1">
      <alignment horizontal="right"/>
    </xf>
    <xf numFmtId="0" fontId="0" fillId="2" borderId="28" xfId="0" applyFill="1" applyBorder="1" applyAlignment="1" applyProtection="1">
      <alignment horizontal="center"/>
      <protection locked="0"/>
    </xf>
    <xf numFmtId="0" fontId="0" fillId="0" borderId="36" xfId="0" applyBorder="1" applyAlignment="1">
      <alignment horizontal="right"/>
    </xf>
    <xf numFmtId="0" fontId="0" fillId="2" borderId="37" xfId="0" applyFill="1" applyBorder="1" applyAlignment="1" applyProtection="1">
      <alignment horizontal="center"/>
      <protection locked="0"/>
    </xf>
    <xf numFmtId="0" fontId="11" fillId="0" borderId="28" xfId="0" applyFont="1" applyBorder="1" applyAlignment="1">
      <alignment horizontal="center"/>
    </xf>
    <xf numFmtId="0" fontId="0" fillId="0" borderId="34" xfId="0" applyFill="1" applyBorder="1" applyAlignment="1">
      <alignment horizontal="right"/>
    </xf>
    <xf numFmtId="0" fontId="0" fillId="0" borderId="31" xfId="0" applyFill="1" applyBorder="1" applyAlignment="1">
      <alignment horizontal="right"/>
    </xf>
    <xf numFmtId="0" fontId="0" fillId="0" borderId="36" xfId="0" applyFill="1" applyBorder="1" applyAlignment="1">
      <alignment horizontal="right"/>
    </xf>
    <xf numFmtId="2" fontId="12" fillId="0" borderId="38" xfId="0" applyNumberFormat="1" applyFont="1" applyBorder="1" applyAlignment="1">
      <alignment horizontal="center"/>
    </xf>
    <xf numFmtId="0" fontId="0" fillId="0" borderId="35" xfId="0" applyBorder="1"/>
    <xf numFmtId="2" fontId="5" fillId="0" borderId="28" xfId="0" applyNumberFormat="1" applyFont="1" applyBorder="1" applyAlignment="1">
      <alignment horizontal="center" wrapText="1"/>
    </xf>
    <xf numFmtId="2" fontId="0" fillId="6" borderId="0" xfId="0" applyNumberFormat="1" applyFill="1" applyBorder="1" applyAlignment="1">
      <alignment horizontal="center"/>
    </xf>
    <xf numFmtId="0" fontId="7" fillId="8" borderId="0" xfId="0" applyFont="1" applyFill="1" applyBorder="1" applyAlignment="1">
      <alignment horizontal="center"/>
    </xf>
    <xf numFmtId="2" fontId="0" fillId="8" borderId="0" xfId="0" applyNumberFormat="1" applyFill="1" applyBorder="1" applyAlignment="1">
      <alignment horizontal="center"/>
    </xf>
    <xf numFmtId="2" fontId="2" fillId="8" borderId="27" xfId="0" applyNumberFormat="1" applyFont="1" applyFill="1" applyBorder="1" applyAlignment="1">
      <alignment horizontal="center" vertical="center" wrapText="1"/>
    </xf>
    <xf numFmtId="0" fontId="0" fillId="8" borderId="29" xfId="0" applyFill="1" applyBorder="1"/>
    <xf numFmtId="0" fontId="2" fillId="8" borderId="30" xfId="0" applyFont="1" applyFill="1" applyBorder="1" applyAlignment="1">
      <alignment horizontal="center"/>
    </xf>
    <xf numFmtId="0" fontId="10" fillId="8" borderId="22" xfId="0" applyFont="1" applyFill="1" applyBorder="1" applyAlignment="1">
      <alignment horizontal="center"/>
    </xf>
  </cellXfs>
  <cellStyles count="2">
    <cellStyle name="Milliers" xfId="1" builtinId="3"/>
    <cellStyle name="Normal" xfId="0" builtinId="0"/>
  </cellStyles>
  <dxfs count="6">
    <dxf>
      <fill>
        <patternFill>
          <bgColor rgb="FFFFB9B9"/>
        </patternFill>
      </fill>
    </dxf>
    <dxf>
      <fill>
        <patternFill>
          <bgColor rgb="FFA6FC8E"/>
        </patternFill>
      </fill>
    </dxf>
    <dxf>
      <fill>
        <patternFill>
          <bgColor rgb="FFFFB9B9"/>
        </patternFill>
      </fill>
    </dxf>
    <dxf>
      <fill>
        <patternFill>
          <bgColor rgb="FFA6FC8E"/>
        </patternFill>
      </fill>
    </dxf>
    <dxf>
      <fill>
        <patternFill>
          <bgColor rgb="FFFFB9B9"/>
        </patternFill>
      </fill>
    </dxf>
    <dxf>
      <fill>
        <patternFill>
          <bgColor rgb="FFA6FC8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A4FCA5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57C6E5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CCCC"/>
      <color rgb="FFFFB9B9"/>
      <color rgb="FFA6FC8E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histoire-geographie-emc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A5518-02BE-4149-9DA7-954772C8477E}">
  <dimension ref="A1:H63"/>
  <sheetViews>
    <sheetView showGridLines="0" tabSelected="1" workbookViewId="0">
      <selection activeCell="B23" sqref="B23"/>
    </sheetView>
  </sheetViews>
  <sheetFormatPr baseColWidth="10" defaultColWidth="11.54296875" defaultRowHeight="12.5" x14ac:dyDescent="0.25"/>
  <cols>
    <col min="1" max="1" width="20.7265625" customWidth="1"/>
    <col min="5" max="5" width="12.36328125" bestFit="1" customWidth="1"/>
  </cols>
  <sheetData>
    <row r="1" spans="1:8" ht="20" x14ac:dyDescent="0.25">
      <c r="A1" s="49" t="s">
        <v>0</v>
      </c>
      <c r="B1" s="49"/>
      <c r="C1" s="49"/>
      <c r="D1" s="49"/>
      <c r="E1" s="49"/>
      <c r="F1" s="49"/>
      <c r="G1" s="49"/>
      <c r="H1" s="49"/>
    </row>
    <row r="3" spans="1:8" x14ac:dyDescent="0.25">
      <c r="A3" s="50" t="s">
        <v>1</v>
      </c>
      <c r="B3" s="50"/>
      <c r="C3" s="50"/>
      <c r="D3" s="50"/>
      <c r="E3" s="50"/>
      <c r="F3" s="50"/>
      <c r="G3" s="50"/>
      <c r="H3" s="50"/>
    </row>
    <row r="5" spans="1:8" x14ac:dyDescent="0.25">
      <c r="A5" s="1" t="s">
        <v>2</v>
      </c>
      <c r="B5" s="2" t="s">
        <v>3</v>
      </c>
      <c r="C5" s="2"/>
      <c r="D5" s="2"/>
      <c r="E5" s="2"/>
      <c r="F5" s="2"/>
      <c r="G5" s="2"/>
      <c r="H5" s="3"/>
    </row>
    <row r="6" spans="1:8" x14ac:dyDescent="0.25">
      <c r="A6" s="4"/>
      <c r="B6" s="5"/>
      <c r="C6" s="5"/>
      <c r="D6" s="5"/>
      <c r="E6" s="5"/>
      <c r="F6" s="5"/>
      <c r="G6" s="5"/>
      <c r="H6" s="6"/>
    </row>
    <row r="7" spans="1:8" x14ac:dyDescent="0.25">
      <c r="A7" s="4" t="s">
        <v>4</v>
      </c>
      <c r="B7" s="5" t="s">
        <v>5</v>
      </c>
      <c r="C7" s="5"/>
      <c r="D7" s="5"/>
      <c r="E7" s="5"/>
      <c r="F7" s="5"/>
      <c r="G7" s="5"/>
      <c r="H7" s="6"/>
    </row>
    <row r="8" spans="1:8" x14ac:dyDescent="0.25">
      <c r="A8" s="4"/>
      <c r="B8" s="5"/>
      <c r="C8" s="5"/>
      <c r="D8" s="5"/>
      <c r="E8" s="5"/>
      <c r="F8" s="5"/>
      <c r="G8" s="5"/>
      <c r="H8" s="6"/>
    </row>
    <row r="9" spans="1:8" x14ac:dyDescent="0.25">
      <c r="A9" s="4" t="s">
        <v>6</v>
      </c>
      <c r="B9" s="5" t="s">
        <v>7</v>
      </c>
      <c r="C9" s="5"/>
      <c r="D9" s="5"/>
      <c r="E9" s="5"/>
      <c r="F9" s="5"/>
      <c r="G9" s="5"/>
      <c r="H9" s="6"/>
    </row>
    <row r="10" spans="1:8" x14ac:dyDescent="0.25">
      <c r="A10" s="4"/>
      <c r="B10" s="5"/>
      <c r="C10" s="5"/>
      <c r="D10" s="5"/>
      <c r="E10" s="5"/>
      <c r="F10" s="5"/>
      <c r="G10" s="5"/>
      <c r="H10" s="6"/>
    </row>
    <row r="11" spans="1:8" x14ac:dyDescent="0.25">
      <c r="A11" s="4" t="s">
        <v>8</v>
      </c>
      <c r="B11" s="5" t="s">
        <v>9</v>
      </c>
      <c r="C11" s="5"/>
      <c r="D11" s="5"/>
      <c r="E11" s="5"/>
      <c r="F11" s="5"/>
      <c r="G11" s="5"/>
      <c r="H11" s="6"/>
    </row>
    <row r="12" spans="1:8" x14ac:dyDescent="0.25">
      <c r="A12" s="4"/>
      <c r="B12" s="5" t="s">
        <v>10</v>
      </c>
      <c r="C12" s="5"/>
      <c r="D12" s="5"/>
      <c r="E12" s="5"/>
      <c r="F12" s="5"/>
      <c r="G12" s="5"/>
      <c r="H12" s="6"/>
    </row>
    <row r="13" spans="1:8" x14ac:dyDescent="0.25">
      <c r="A13" s="4"/>
      <c r="B13" s="5" t="s">
        <v>11</v>
      </c>
      <c r="C13" s="5"/>
      <c r="D13" s="5"/>
      <c r="E13" s="5"/>
      <c r="F13" s="5"/>
      <c r="G13" s="5"/>
      <c r="H13" s="6"/>
    </row>
    <row r="14" spans="1:8" x14ac:dyDescent="0.25">
      <c r="A14" s="7"/>
      <c r="B14" s="8" t="s">
        <v>12</v>
      </c>
      <c r="C14" s="8"/>
      <c r="D14" s="8"/>
      <c r="E14" s="8"/>
      <c r="F14" s="8"/>
      <c r="G14" s="8"/>
      <c r="H14" s="9"/>
    </row>
    <row r="16" spans="1:8" x14ac:dyDescent="0.25">
      <c r="A16" s="5" t="s">
        <v>13</v>
      </c>
      <c r="B16" s="5"/>
      <c r="C16" s="5"/>
      <c r="D16" s="5"/>
      <c r="E16" s="5"/>
      <c r="F16" s="5"/>
      <c r="G16" s="5"/>
      <c r="H16" s="5"/>
    </row>
    <row r="17" spans="1:8" ht="13" thickBot="1" x14ac:dyDescent="0.3"/>
    <row r="18" spans="1:8" x14ac:dyDescent="0.25">
      <c r="A18" s="54" t="s">
        <v>49</v>
      </c>
      <c r="B18" s="54"/>
      <c r="C18" s="54"/>
      <c r="D18" s="54"/>
      <c r="E18" s="55"/>
      <c r="F18" s="67" t="s">
        <v>50</v>
      </c>
      <c r="G18" s="68"/>
      <c r="H18" s="41" t="s">
        <v>51</v>
      </c>
    </row>
    <row r="19" spans="1:8" x14ac:dyDescent="0.25">
      <c r="A19" s="52"/>
      <c r="B19" s="52"/>
      <c r="C19" s="52"/>
      <c r="D19" s="52"/>
      <c r="E19" s="56"/>
      <c r="F19" s="69"/>
      <c r="G19" s="56"/>
      <c r="H19" s="40"/>
    </row>
    <row r="20" spans="1:8" ht="13" x14ac:dyDescent="0.3">
      <c r="A20" s="57" t="s">
        <v>14</v>
      </c>
      <c r="B20" s="52"/>
      <c r="C20" s="52"/>
      <c r="D20" s="52"/>
      <c r="E20" s="56"/>
      <c r="F20" s="70" t="s">
        <v>47</v>
      </c>
      <c r="G20" s="71"/>
      <c r="H20" s="42" t="s">
        <v>47</v>
      </c>
    </row>
    <row r="21" spans="1:8" ht="12.5" customHeight="1" x14ac:dyDescent="0.25">
      <c r="A21" s="52"/>
      <c r="B21" s="52"/>
      <c r="C21" s="52"/>
      <c r="D21" s="52"/>
      <c r="E21" s="56"/>
      <c r="F21" s="72" t="s">
        <v>52</v>
      </c>
      <c r="G21" s="73"/>
      <c r="H21" s="51" t="s">
        <v>48</v>
      </c>
    </row>
    <row r="22" spans="1:8" ht="13" x14ac:dyDescent="0.3">
      <c r="A22" s="58" t="s">
        <v>15</v>
      </c>
      <c r="B22" s="58" t="s">
        <v>16</v>
      </c>
      <c r="C22" s="58" t="s">
        <v>17</v>
      </c>
      <c r="D22" s="58" t="s">
        <v>18</v>
      </c>
      <c r="E22" s="59" t="s">
        <v>40</v>
      </c>
      <c r="F22" s="74"/>
      <c r="G22" s="75"/>
      <c r="H22" s="51"/>
    </row>
    <row r="23" spans="1:8" x14ac:dyDescent="0.25">
      <c r="A23" s="60" t="s">
        <v>19</v>
      </c>
      <c r="B23" s="25"/>
      <c r="C23" s="26"/>
      <c r="D23" s="27"/>
      <c r="E23" s="61" t="str">
        <f>IF(COUNTA(B23:D23)=0,"",AVERAGE(B23:D23))</f>
        <v/>
      </c>
      <c r="F23" s="76" t="s">
        <v>16</v>
      </c>
      <c r="G23" s="77"/>
      <c r="H23" s="44"/>
    </row>
    <row r="24" spans="1:8" x14ac:dyDescent="0.25">
      <c r="A24" s="60" t="s">
        <v>20</v>
      </c>
      <c r="B24" s="28"/>
      <c r="C24" s="62"/>
      <c r="D24" s="29"/>
      <c r="E24" s="61" t="str">
        <f t="shared" ref="E24:E35" si="0">IF(COUNTA(B24:D24)=0,"",AVERAGE(B24:D24))</f>
        <v/>
      </c>
      <c r="F24" s="78" t="s">
        <v>17</v>
      </c>
      <c r="G24" s="79"/>
      <c r="H24" s="40"/>
    </row>
    <row r="25" spans="1:8" ht="13" thickBot="1" x14ac:dyDescent="0.3">
      <c r="A25" s="60" t="s">
        <v>33</v>
      </c>
      <c r="B25" s="28"/>
      <c r="C25" s="62"/>
      <c r="D25" s="29"/>
      <c r="E25" s="61" t="str">
        <f>IF(COUNTA(B25:D25)=0,"",AVERAGE(B25:D25))</f>
        <v/>
      </c>
      <c r="F25" s="80" t="s">
        <v>18</v>
      </c>
      <c r="G25" s="81"/>
      <c r="H25" s="43"/>
    </row>
    <row r="26" spans="1:8" ht="13.5" thickBot="1" x14ac:dyDescent="0.35">
      <c r="A26" s="60" t="s">
        <v>34</v>
      </c>
      <c r="B26" s="28"/>
      <c r="C26" s="62"/>
      <c r="D26" s="29"/>
      <c r="E26" s="61" t="str">
        <f>IF(COUNTA(B26:D26)=0,"",AVERAGE(B26:D26))</f>
        <v/>
      </c>
      <c r="F26" s="69"/>
      <c r="G26" s="82" t="s">
        <v>58</v>
      </c>
      <c r="H26" s="53" t="s">
        <v>58</v>
      </c>
    </row>
    <row r="27" spans="1:8" ht="13" x14ac:dyDescent="0.3">
      <c r="A27" s="60" t="s">
        <v>22</v>
      </c>
      <c r="B27" s="28"/>
      <c r="C27" s="62"/>
      <c r="D27" s="29"/>
      <c r="E27" s="61" t="str">
        <f t="shared" si="0"/>
        <v/>
      </c>
      <c r="F27" s="93"/>
      <c r="G27" s="94" t="s">
        <v>56</v>
      </c>
      <c r="H27" s="95" t="s">
        <v>57</v>
      </c>
    </row>
    <row r="28" spans="1:8" x14ac:dyDescent="0.25">
      <c r="A28" s="60" t="s">
        <v>23</v>
      </c>
      <c r="B28" s="28"/>
      <c r="C28" s="62"/>
      <c r="D28" s="29"/>
      <c r="E28" s="61" t="str">
        <f t="shared" si="0"/>
        <v/>
      </c>
      <c r="F28" s="83" t="s">
        <v>16</v>
      </c>
      <c r="G28" s="77">
        <v>10</v>
      </c>
      <c r="H28" s="45">
        <v>10</v>
      </c>
    </row>
    <row r="29" spans="1:8" x14ac:dyDescent="0.25">
      <c r="A29" s="60" t="s">
        <v>24</v>
      </c>
      <c r="B29" s="28"/>
      <c r="C29" s="62"/>
      <c r="D29" s="29"/>
      <c r="E29" s="61" t="str">
        <f t="shared" si="0"/>
        <v/>
      </c>
      <c r="F29" s="84" t="s">
        <v>17</v>
      </c>
      <c r="G29" s="79">
        <v>10</v>
      </c>
      <c r="H29" s="40"/>
    </row>
    <row r="30" spans="1:8" ht="13" thickBot="1" x14ac:dyDescent="0.3">
      <c r="A30" s="60" t="s">
        <v>25</v>
      </c>
      <c r="B30" s="28"/>
      <c r="C30" s="62"/>
      <c r="D30" s="29"/>
      <c r="E30" s="61" t="str">
        <f t="shared" si="0"/>
        <v/>
      </c>
      <c r="F30" s="85" t="s">
        <v>18</v>
      </c>
      <c r="G30" s="81">
        <v>10</v>
      </c>
      <c r="H30" s="43"/>
    </row>
    <row r="31" spans="1:8" x14ac:dyDescent="0.25">
      <c r="A31" s="60" t="s">
        <v>26</v>
      </c>
      <c r="B31" s="28"/>
      <c r="C31" s="62"/>
      <c r="D31" s="29"/>
      <c r="E31" s="61" t="str">
        <f t="shared" si="0"/>
        <v/>
      </c>
      <c r="G31" s="86">
        <f>AVERAGE(G28:G30)</f>
        <v>10</v>
      </c>
    </row>
    <row r="32" spans="1:8" ht="12.5" customHeight="1" x14ac:dyDescent="0.25">
      <c r="A32" s="60" t="s">
        <v>27</v>
      </c>
      <c r="B32" s="28"/>
      <c r="C32" s="62"/>
      <c r="D32" s="29"/>
      <c r="E32" s="89" t="str">
        <f t="shared" si="0"/>
        <v/>
      </c>
      <c r="F32" s="92" t="s">
        <v>59</v>
      </c>
      <c r="G32" s="92"/>
      <c r="H32" s="92"/>
    </row>
    <row r="33" spans="1:8" x14ac:dyDescent="0.25">
      <c r="A33" s="60" t="s">
        <v>28</v>
      </c>
      <c r="B33" s="28"/>
      <c r="C33" s="62"/>
      <c r="D33" s="29"/>
      <c r="E33" s="89" t="str">
        <f t="shared" si="0"/>
        <v/>
      </c>
      <c r="F33" s="92"/>
      <c r="G33" s="92"/>
      <c r="H33" s="92"/>
    </row>
    <row r="34" spans="1:8" x14ac:dyDescent="0.25">
      <c r="A34" s="60" t="s">
        <v>29</v>
      </c>
      <c r="B34" s="28"/>
      <c r="C34" s="62"/>
      <c r="D34" s="29"/>
      <c r="E34" s="89" t="str">
        <f t="shared" si="0"/>
        <v/>
      </c>
      <c r="F34" s="92"/>
      <c r="G34" s="92"/>
      <c r="H34" s="92"/>
    </row>
    <row r="35" spans="1:8" x14ac:dyDescent="0.25">
      <c r="A35" s="90" t="s">
        <v>46</v>
      </c>
      <c r="B35" s="30">
        <v>10</v>
      </c>
      <c r="C35" s="31">
        <v>10</v>
      </c>
      <c r="D35" s="32">
        <v>10</v>
      </c>
      <c r="E35" s="91">
        <f t="shared" si="0"/>
        <v>10</v>
      </c>
      <c r="F35" s="92"/>
      <c r="G35" s="92"/>
      <c r="H35" s="92"/>
    </row>
    <row r="36" spans="1:8" x14ac:dyDescent="0.25">
      <c r="A36" s="52"/>
      <c r="B36" s="52"/>
      <c r="C36" s="52"/>
      <c r="D36" s="52"/>
      <c r="E36" s="56"/>
      <c r="G36" s="87"/>
    </row>
    <row r="37" spans="1:8" x14ac:dyDescent="0.25">
      <c r="A37" s="52"/>
      <c r="B37" s="52"/>
      <c r="C37" s="52"/>
      <c r="D37" s="52"/>
      <c r="E37" s="56"/>
      <c r="F37" s="37"/>
      <c r="G37" s="88"/>
      <c r="H37" s="37"/>
    </row>
    <row r="38" spans="1:8" x14ac:dyDescent="0.25">
      <c r="A38" s="63" t="s">
        <v>30</v>
      </c>
      <c r="B38" s="64">
        <f>(SUM(E23:E34)+IF(E35&gt;10,E35-10,0))/12</f>
        <v>0</v>
      </c>
      <c r="C38" s="65"/>
      <c r="D38" s="65"/>
      <c r="E38" s="66"/>
      <c r="F38" s="38"/>
      <c r="G38" s="39">
        <f>(4*G23+4*G24+4*G25+IF(G31&gt;10,G31-10,0))/12</f>
        <v>0</v>
      </c>
      <c r="H38" s="39">
        <f>(12*H23+IF(H28&gt;10,H28-10,0))/12</f>
        <v>0</v>
      </c>
    </row>
    <row r="40" spans="1:8" x14ac:dyDescent="0.25">
      <c r="A40" s="5" t="s">
        <v>31</v>
      </c>
      <c r="B40" s="5"/>
      <c r="C40" s="5"/>
      <c r="D40" s="5"/>
      <c r="E40" s="5"/>
      <c r="F40" s="5"/>
      <c r="G40" s="5"/>
      <c r="H40" s="5"/>
    </row>
    <row r="42" spans="1:8" ht="13" x14ac:dyDescent="0.3">
      <c r="A42" s="13" t="s">
        <v>32</v>
      </c>
    </row>
    <row r="44" spans="1:8" ht="13" x14ac:dyDescent="0.3">
      <c r="A44" s="10" t="s">
        <v>15</v>
      </c>
      <c r="B44" s="10" t="s">
        <v>42</v>
      </c>
      <c r="C44" s="10" t="s">
        <v>43</v>
      </c>
      <c r="D44" s="10" t="s">
        <v>44</v>
      </c>
      <c r="E44" s="10" t="s">
        <v>45</v>
      </c>
    </row>
    <row r="45" spans="1:8" x14ac:dyDescent="0.25">
      <c r="A45" s="11" t="s">
        <v>19</v>
      </c>
      <c r="B45" s="14"/>
      <c r="C45" s="22" t="s">
        <v>41</v>
      </c>
      <c r="D45">
        <v>2</v>
      </c>
      <c r="E45" s="23">
        <f>B45</f>
        <v>0</v>
      </c>
    </row>
    <row r="46" spans="1:8" x14ac:dyDescent="0.25">
      <c r="A46" s="11" t="s">
        <v>20</v>
      </c>
      <c r="B46" s="15"/>
      <c r="C46" s="22" t="s">
        <v>41</v>
      </c>
      <c r="D46">
        <v>2</v>
      </c>
      <c r="E46" s="23">
        <f>B46</f>
        <v>0</v>
      </c>
    </row>
    <row r="47" spans="1:8" x14ac:dyDescent="0.25">
      <c r="A47" s="11" t="s">
        <v>33</v>
      </c>
      <c r="B47" s="15"/>
      <c r="C47" s="22" t="s">
        <v>41</v>
      </c>
      <c r="D47" s="33">
        <v>1.5</v>
      </c>
      <c r="E47" s="34" t="s">
        <v>21</v>
      </c>
    </row>
    <row r="48" spans="1:8" x14ac:dyDescent="0.25">
      <c r="A48" s="11" t="s">
        <v>34</v>
      </c>
      <c r="B48" s="15"/>
      <c r="C48" s="22" t="s">
        <v>41</v>
      </c>
      <c r="D48" s="35">
        <v>0.5</v>
      </c>
      <c r="E48" s="36">
        <f>((B47*D47)+(B48*D48))/2</f>
        <v>0</v>
      </c>
    </row>
    <row r="49" spans="1:8" x14ac:dyDescent="0.25">
      <c r="A49" s="11" t="s">
        <v>35</v>
      </c>
      <c r="B49" s="15"/>
      <c r="C49" s="22" t="s">
        <v>41</v>
      </c>
      <c r="D49">
        <v>2</v>
      </c>
      <c r="E49" s="23">
        <f>B49</f>
        <v>0</v>
      </c>
    </row>
    <row r="50" spans="1:8" x14ac:dyDescent="0.25">
      <c r="A50" s="11" t="s">
        <v>36</v>
      </c>
      <c r="B50" s="16"/>
      <c r="C50" s="22" t="s">
        <v>41</v>
      </c>
      <c r="D50">
        <v>2</v>
      </c>
      <c r="E50" s="24">
        <f>B50</f>
        <v>0</v>
      </c>
    </row>
    <row r="52" spans="1:8" x14ac:dyDescent="0.25">
      <c r="A52" s="12" t="s">
        <v>37</v>
      </c>
      <c r="B52" s="12">
        <f>AVERAGE((E45*D45)+(E46*D46)+(E48*2)+(E49*D49)+(E50*D50))/10</f>
        <v>0</v>
      </c>
    </row>
    <row r="54" spans="1:8" x14ac:dyDescent="0.25">
      <c r="A54" s="46" t="s">
        <v>53</v>
      </c>
      <c r="B54" s="46"/>
      <c r="C54" s="47" t="str">
        <f>IF(OR(B38=0,B52=0),"-",AVERAGE(0.4*B38)+(0.6*B52))</f>
        <v>-</v>
      </c>
      <c r="D54" s="17"/>
      <c r="E54" s="17"/>
      <c r="F54" s="17"/>
      <c r="G54" s="17"/>
      <c r="H54" s="18"/>
    </row>
    <row r="55" spans="1:8" ht="13" x14ac:dyDescent="0.3">
      <c r="A55" s="46"/>
      <c r="B55" s="46"/>
      <c r="C55" s="47"/>
      <c r="D55" s="19"/>
      <c r="E55" s="20" t="s">
        <v>38</v>
      </c>
      <c r="F55" s="48" t="str">
        <f>IFERROR(LOOKUP(C54,{12;14;16;18},{"Assez bien";"Bien";"Très bien";"Très bien avec les félicitations du jury"}),"")</f>
        <v/>
      </c>
      <c r="G55" s="48"/>
      <c r="H55" s="48"/>
    </row>
    <row r="57" spans="1:8" x14ac:dyDescent="0.25">
      <c r="A57" s="46" t="s">
        <v>54</v>
      </c>
      <c r="B57" s="46"/>
      <c r="C57" s="47" t="str">
        <f>IF(OR(G38=0,B52=0),"-",AVERAGE(0.4*G38)+(0.6*B52))</f>
        <v>-</v>
      </c>
      <c r="D57" s="17"/>
      <c r="E57" s="17"/>
      <c r="F57" s="17"/>
      <c r="G57" s="17"/>
      <c r="H57" s="18"/>
    </row>
    <row r="58" spans="1:8" ht="13" x14ac:dyDescent="0.3">
      <c r="A58" s="46"/>
      <c r="B58" s="46"/>
      <c r="C58" s="47"/>
      <c r="D58" s="19"/>
      <c r="E58" s="20" t="s">
        <v>38</v>
      </c>
      <c r="F58" s="48" t="str">
        <f>IFERROR(LOOKUP(C57,{12;14;16;18},{"Assez bien";"Bien";"Très bien";"Très bien avec les félicitations du jury"}),"")</f>
        <v/>
      </c>
      <c r="G58" s="48"/>
      <c r="H58" s="48"/>
    </row>
    <row r="60" spans="1:8" x14ac:dyDescent="0.25">
      <c r="A60" s="46" t="s">
        <v>55</v>
      </c>
      <c r="B60" s="46"/>
      <c r="C60" s="47" t="str">
        <f>IF(OR(H38=0,B52=0),"-",AVERAGE(0.4*H38)+(0.6*B52))</f>
        <v>-</v>
      </c>
      <c r="D60" s="17"/>
      <c r="E60" s="17"/>
      <c r="F60" s="17"/>
      <c r="G60" s="17"/>
      <c r="H60" s="18"/>
    </row>
    <row r="61" spans="1:8" ht="13" x14ac:dyDescent="0.3">
      <c r="A61" s="46"/>
      <c r="B61" s="46"/>
      <c r="C61" s="47"/>
      <c r="D61" s="19"/>
      <c r="E61" s="20" t="s">
        <v>38</v>
      </c>
      <c r="F61" s="48" t="str">
        <f>IFERROR(LOOKUP(C60,{12;14;16;18},{"Assez bien";"Bien";"Très bien";"Très bien avec les félicitations du jury"}),"")</f>
        <v/>
      </c>
      <c r="G61" s="48"/>
      <c r="H61" s="48"/>
    </row>
    <row r="63" spans="1:8" x14ac:dyDescent="0.25">
      <c r="A63" s="21" t="s">
        <v>39</v>
      </c>
    </row>
  </sheetData>
  <sheetProtection algorithmName="SHA-512" hashValue="L2u9RXO//vRdb/CVgwtOYIXqIJDAeRGWslF9tUaGXSpcwE4g8XDbnV5QNenV/MtuUwrMzeopHzU413itT/AQZw==" saltValue="vYatH+7K2Dmm4tUvZkZ7hA==" spinCount="100000" sheet="1" objects="1" scenarios="1" selectLockedCells="1"/>
  <mergeCells count="17">
    <mergeCell ref="A1:H1"/>
    <mergeCell ref="A3:H3"/>
    <mergeCell ref="A54:B55"/>
    <mergeCell ref="C54:C55"/>
    <mergeCell ref="F55:H55"/>
    <mergeCell ref="H21:H22"/>
    <mergeCell ref="F21:G22"/>
    <mergeCell ref="F20:G20"/>
    <mergeCell ref="A18:E18"/>
    <mergeCell ref="F18:G18"/>
    <mergeCell ref="F32:H35"/>
    <mergeCell ref="A57:B58"/>
    <mergeCell ref="C57:C58"/>
    <mergeCell ref="F58:H58"/>
    <mergeCell ref="A60:B61"/>
    <mergeCell ref="C60:C61"/>
    <mergeCell ref="F61:H61"/>
  </mergeCells>
  <conditionalFormatting sqref="F55:H55">
    <cfRule type="containsText" dxfId="5" priority="5" operator="containsText" text="bien">
      <formula>NOT(ISERROR(SEARCH("bien",F55)))</formula>
    </cfRule>
    <cfRule type="containsBlanks" dxfId="4" priority="9" stopIfTrue="1">
      <formula>LEN(TRIM(F55))=0</formula>
    </cfRule>
  </conditionalFormatting>
  <conditionalFormatting sqref="F58:H58">
    <cfRule type="containsText" dxfId="3" priority="3" operator="containsText" text="bien">
      <formula>NOT(ISERROR(SEARCH("bien",F58)))</formula>
    </cfRule>
    <cfRule type="containsBlanks" dxfId="2" priority="4" stopIfTrue="1">
      <formula>LEN(TRIM(F58))=0</formula>
    </cfRule>
  </conditionalFormatting>
  <conditionalFormatting sqref="F61:H61">
    <cfRule type="containsText" dxfId="1" priority="1" operator="containsText" text="bien">
      <formula>NOT(ISERROR(SEARCH("bien",F61)))</formula>
    </cfRule>
    <cfRule type="containsBlanks" dxfId="0" priority="2" stopIfTrue="1">
      <formula>LEN(TRIM(F61))=0</formula>
    </cfRule>
  </conditionalFormatting>
  <hyperlinks>
    <hyperlink ref="A63" r:id="rId1" xr:uid="{285E0030-D03E-435F-9E5E-02F9A1D05F82}"/>
  </hyperlinks>
  <pageMargins left="0.19652777777777777" right="0.19652777777777777" top="0.2951388888888889" bottom="0.2951388888888889" header="0.19652777777777777" footer="0.19652777777777777"/>
  <pageSetup paperSize="9" orientation="portrait" useFirstPageNumber="1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Feuille1</vt:lpstr>
      <vt:lpstr>Feuille1!Zone_d_impression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Dardaine</dc:creator>
  <cp:lastModifiedBy>Johan Dardaine</cp:lastModifiedBy>
  <cp:lastPrinted>2025-09-27T19:15:21Z</cp:lastPrinted>
  <dcterms:created xsi:type="dcterms:W3CDTF">2025-08-26T16:53:22Z</dcterms:created>
  <dcterms:modified xsi:type="dcterms:W3CDTF">2026-06-19T19:38:21Z</dcterms:modified>
</cp:coreProperties>
</file>